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月のガソリン代" sheetId="1" state="visible" r:id="rId1"/>
    <sheet name="非課税限度額の表" sheetId="2" state="visible" r:id="rId2"/>
    <sheet name="月ごとの控え" sheetId="3" state="visible" r:id="rId3"/>
    <sheet name="使い方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name val="Calibri"/>
      <family val="2"/>
      <color theme="1"/>
      <sz val="11"/>
      <scheme val="minor"/>
    </font>
    <font>
      <name val="Arial"/>
      <b val="1"/>
      <color rgb="001A1A18"/>
      <sz val="14"/>
    </font>
    <font>
      <name val="Arial"/>
      <color rgb="001A1A18"/>
      <sz val="10"/>
    </font>
    <font>
      <name val="Arial"/>
      <b val="1"/>
      <color rgb="001A1A18"/>
      <sz val="11"/>
    </font>
    <font>
      <name val="Arial"/>
      <color rgb="001A1A18"/>
      <sz val="11"/>
    </font>
    <font>
      <name val="Arial"/>
      <color rgb="000000FF"/>
      <sz val="11"/>
    </font>
  </fonts>
  <fills count="3">
    <fill>
      <patternFill/>
    </fill>
    <fill>
      <patternFill patternType="gray125"/>
    </fill>
    <fill>
      <patternFill patternType="solid">
        <fgColor rgb="00E8E4DA"/>
      </patternFill>
    </fill>
  </fills>
  <borders count="2">
    <border>
      <left/>
      <right/>
      <top/>
      <bottom/>
      <diagonal/>
    </border>
    <border>
      <left style="thin">
        <color rgb="00C9C3B6"/>
      </left>
      <right style="thin">
        <color rgb="00C9C3B6"/>
      </right>
      <top style="thin">
        <color rgb="00C9C3B6"/>
      </top>
      <bottom style="thin">
        <color rgb="00C9C3B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3" fontId="5" fillId="0" borderId="1" applyAlignment="1" pivotButton="0" quotePrefix="0" xfId="0">
      <alignment horizontal="right" vertical="center" wrapText="1"/>
    </xf>
    <xf numFmtId="0" fontId="2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3" fontId="3" fillId="0" borderId="1" applyAlignment="1" pivotButton="0" quotePrefix="0" xfId="0">
      <alignment horizontal="right" vertical="center" wrapText="1"/>
    </xf>
    <xf numFmtId="164" fontId="3" fillId="0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right" vertical="center" wrapText="1"/>
    </xf>
    <xf numFmtId="3" fontId="4" fillId="0" borderId="1" applyAlignment="1" pivotButton="0" quotePrefix="0" xfId="0">
      <alignment horizontal="right" vertical="center" wrapText="1"/>
    </xf>
    <xf numFmtId="0" fontId="3" fillId="0" borderId="1" applyAlignment="1" pivotButton="0" quotePrefix="0" xfId="0">
      <alignment horizontal="left" vertical="center"/>
    </xf>
    <xf numFmtId="3" fontId="5" fillId="0" borderId="1" applyAlignment="1" pivotButton="0" quotePrefix="0" xfId="0">
      <alignment horizontal="right" vertical="center"/>
    </xf>
    <xf numFmtId="3" fontId="3" fillId="0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0" fillId="0" borderId="1" pivotButton="0" quotePrefix="0" xfId="0"/>
    <xf numFmtId="3" fontId="3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46" customWidth="1" min="3" max="3"/>
  </cols>
  <sheetData>
    <row r="1">
      <c r="A1" s="1" t="inlineStr">
        <is>
          <t>ガソリン代の月額計算シート</t>
        </is>
      </c>
    </row>
    <row r="2">
      <c r="A2" s="2" t="inlineStr">
        <is>
          <t>青い文字のセルに自分の数字を入れると、月の走行距離・使うガソリンの量・月額・年額・1kmあたり・通勤分・非課税限度額が自動で出ます。</t>
        </is>
      </c>
    </row>
    <row r="4" ht="26" customHeight="1">
      <c r="A4" s="3" t="inlineStr">
        <is>
          <t>項目</t>
        </is>
      </c>
      <c r="B4" s="3" t="inlineStr">
        <is>
          <t>値</t>
        </is>
      </c>
      <c r="C4" s="3" t="inlineStr">
        <is>
          <t>メモ</t>
        </is>
      </c>
    </row>
    <row r="5" ht="30" customHeight="1">
      <c r="A5" s="4" t="inlineStr">
        <is>
          <t>通勤の片道の距離（km）</t>
        </is>
      </c>
      <c r="B5" s="5" t="n">
        <v>20</v>
      </c>
      <c r="C5" s="6" t="inlineStr">
        <is>
          <t>自宅から勤め先まで。通勤しない人は 0</t>
        </is>
      </c>
    </row>
    <row r="6" ht="30" customHeight="1">
      <c r="A6" s="4" t="inlineStr">
        <is>
          <t>月の出勤日数（日）</t>
        </is>
      </c>
      <c r="B6" s="5" t="n">
        <v>15</v>
      </c>
      <c r="C6" s="6" t="inlineStr"/>
    </row>
    <row r="7" ht="30" customHeight="1">
      <c r="A7" s="4" t="inlineStr">
        <is>
          <t>通勤以外の走行距離（km／月）</t>
        </is>
      </c>
      <c r="B7" s="5" t="n">
        <v>0</v>
      </c>
      <c r="C7" s="6" t="inlineStr">
        <is>
          <t>買い物・レジャーなど。月初と月末のオドメーターの差から通勤分を引いた値</t>
        </is>
      </c>
    </row>
    <row r="8" ht="30" customHeight="1">
      <c r="A8" s="4" t="inlineStr">
        <is>
          <t>燃費（km/L）</t>
        </is>
      </c>
      <c r="B8" s="5" t="n">
        <v>15</v>
      </c>
      <c r="C8" s="6" t="inlineStr">
        <is>
          <t>満タン法で出した実燃費。無ければ国土交通省のカタログ燃費（WLTC）を仮に</t>
        </is>
      </c>
    </row>
    <row r="9" ht="30" customHeight="1">
      <c r="A9" s="4" t="inlineStr">
        <is>
          <t>ガソリンの単価（円/L）</t>
        </is>
      </c>
      <c r="B9" s="5" t="n">
        <v>170</v>
      </c>
      <c r="C9" s="6" t="inlineStr">
        <is>
          <t>直近の給油のレシート</t>
        </is>
      </c>
    </row>
    <row r="10" ht="30" customHeight="1">
      <c r="A10" s="7" t="inlineStr">
        <is>
          <t>月の走行距離（km）</t>
        </is>
      </c>
      <c r="B10" s="8">
        <f>B5*2*B6+B7</f>
        <v/>
      </c>
      <c r="C10" s="6" t="inlineStr">
        <is>
          <t>通勤 片道 × 2 × 出勤日数 ＋ 通勤以外</t>
        </is>
      </c>
    </row>
    <row r="11" ht="30" customHeight="1">
      <c r="A11" s="7" t="inlineStr">
        <is>
          <t>使うガソリンの量（L）</t>
        </is>
      </c>
      <c r="B11" s="8">
        <f>IF(B8&gt;0,B10/B8,"")</f>
        <v/>
      </c>
      <c r="C11" s="6" t="inlineStr">
        <is>
          <t>走行距離 ÷ 燃費</t>
        </is>
      </c>
    </row>
    <row r="12" ht="30" customHeight="1">
      <c r="A12" s="7" t="inlineStr">
        <is>
          <t>月のガソリン代（円）</t>
        </is>
      </c>
      <c r="B12" s="8">
        <f>IF(B11="","",ROUND(B11*B9,0))</f>
        <v/>
      </c>
      <c r="C12" s="6" t="inlineStr">
        <is>
          <t>使う量 × 単価</t>
        </is>
      </c>
    </row>
    <row r="13" ht="30" customHeight="1">
      <c r="A13" s="7" t="inlineStr">
        <is>
          <t>年のガソリン代（円）</t>
        </is>
      </c>
      <c r="B13" s="8">
        <f>IF(B12="","",B12*12)</f>
        <v/>
      </c>
      <c r="C13" s="6" t="inlineStr">
        <is>
          <t>月額 × 12</t>
        </is>
      </c>
    </row>
    <row r="14" ht="30" customHeight="1">
      <c r="A14" s="7" t="inlineStr">
        <is>
          <t>1kmあたり（円）</t>
        </is>
      </c>
      <c r="B14" s="8">
        <f>IF(B8&gt;0,ROUND(B9/B8,1),"")</f>
        <v/>
      </c>
      <c r="C14" s="6" t="inlineStr">
        <is>
          <t>単価 ÷ 燃費</t>
        </is>
      </c>
    </row>
    <row r="15" ht="30" customHeight="1">
      <c r="A15" s="7" t="inlineStr">
        <is>
          <t>通勤分のガソリン代（円／月）</t>
        </is>
      </c>
      <c r="B15" s="9">
        <f>IF(B8&gt;0,ROUND(B5*2*B6/B8*B9,0),"")</f>
        <v/>
      </c>
      <c r="C15" s="6" t="inlineStr">
        <is>
          <t>会社に出す数字。片道 × 2 × 出勤日数 ÷ 燃費 × 単価</t>
        </is>
      </c>
    </row>
    <row r="16" ht="30" customHeight="1">
      <c r="A16" s="7" t="inlineStr">
        <is>
          <t>通勤手当の非課税限度額（円／月）</t>
        </is>
      </c>
      <c r="B16" s="8">
        <f>IF(B5&lt;2,"対象外（片道2km未満）",VLOOKUP(B5,'非課税限度額の表'!$A$5:$C$16,3,TRUE))</f>
        <v/>
      </c>
      <c r="C16" s="6" t="inlineStr">
        <is>
          <t>所得税法施行令 第20条の2。会社がいくら払うかは会社の規程で決まる</t>
        </is>
      </c>
    </row>
    <row r="18">
      <c r="A18" s="2" t="inlineStr">
        <is>
          <t>月のガソリン代 ＝ 月の走行距離 ÷ 燃費 × 単価。初期値（片道20km・15日・15km/L・170円）は計算の見本で、相場や平均ではありません。</t>
        </is>
      </c>
    </row>
    <row r="19">
      <c r="A19" s="2" t="inlineStr">
        <is>
          <t>非課税限度額は、所得税がかからない上限です。会社が通勤手当をいくら払うかは、会社の規程で決まります。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20" customWidth="1" min="3" max="3"/>
    <col width="30" customWidth="1" min="4" max="4"/>
  </cols>
  <sheetData>
    <row r="1">
      <c r="A1" s="1" t="inlineStr">
        <is>
          <t>マイカー通勤の通勤手当の非課税限度額（所得税法施行令 第20条の2 第1項第2号・2026年10月29日確認）</t>
        </is>
      </c>
    </row>
    <row r="2">
      <c r="A2" s="2" t="inlineStr">
        <is>
          <t>A列の「片道の距離（以上）」は、月のガソリン代シートが区分を引くための下限値です。改正があれば金額が変わります。</t>
        </is>
      </c>
    </row>
    <row r="4" ht="26" customHeight="1">
      <c r="A4" s="3" t="inlineStr">
        <is>
          <t>片道の距離（以上）</t>
        </is>
      </c>
      <c r="B4" s="3" t="inlineStr">
        <is>
          <t>区分</t>
        </is>
      </c>
      <c r="C4" s="3" t="inlineStr">
        <is>
          <t>1か月の非課税限度額（円）</t>
        </is>
      </c>
      <c r="D4" s="3" t="inlineStr">
        <is>
          <t>メモ</t>
        </is>
      </c>
    </row>
    <row r="5" ht="22" customHeight="1">
      <c r="A5" s="10" t="n">
        <v>0</v>
      </c>
      <c r="B5" s="4" t="inlineStr">
        <is>
          <t>2km未満</t>
        </is>
      </c>
      <c r="C5" s="10" t="inlineStr">
        <is>
          <t>対象外</t>
        </is>
      </c>
      <c r="D5" s="4" t="inlineStr">
        <is>
          <t>片道2km未満は区分の対象外</t>
        </is>
      </c>
    </row>
    <row r="6" ht="22" customHeight="1">
      <c r="A6" s="10" t="n">
        <v>2</v>
      </c>
      <c r="B6" s="4" t="inlineStr">
        <is>
          <t>2km以上 10km未満</t>
        </is>
      </c>
      <c r="C6" s="11" t="n">
        <v>4200</v>
      </c>
      <c r="D6" s="4" t="inlineStr"/>
    </row>
    <row r="7" ht="22" customHeight="1">
      <c r="A7" s="10" t="n">
        <v>10</v>
      </c>
      <c r="B7" s="4" t="inlineStr">
        <is>
          <t>10km以上 15km未満</t>
        </is>
      </c>
      <c r="C7" s="11" t="n">
        <v>7300</v>
      </c>
      <c r="D7" s="4" t="inlineStr"/>
    </row>
    <row r="8" ht="22" customHeight="1">
      <c r="A8" s="10" t="n">
        <v>15</v>
      </c>
      <c r="B8" s="4" t="inlineStr">
        <is>
          <t>15km以上 25km未満</t>
        </is>
      </c>
      <c r="C8" s="11" t="n">
        <v>13500</v>
      </c>
      <c r="D8" s="4" t="inlineStr"/>
    </row>
    <row r="9" ht="22" customHeight="1">
      <c r="A9" s="10" t="n">
        <v>25</v>
      </c>
      <c r="B9" s="4" t="inlineStr">
        <is>
          <t>25km以上 35km未満</t>
        </is>
      </c>
      <c r="C9" s="11" t="n">
        <v>19700</v>
      </c>
      <c r="D9" s="4" t="inlineStr"/>
    </row>
    <row r="10" ht="22" customHeight="1">
      <c r="A10" s="10" t="n">
        <v>35</v>
      </c>
      <c r="B10" s="4" t="inlineStr">
        <is>
          <t>35km以上 45km未満</t>
        </is>
      </c>
      <c r="C10" s="11" t="n">
        <v>25900</v>
      </c>
      <c r="D10" s="4" t="inlineStr"/>
    </row>
    <row r="11" ht="22" customHeight="1">
      <c r="A11" s="10" t="n">
        <v>45</v>
      </c>
      <c r="B11" s="4" t="inlineStr">
        <is>
          <t>45km以上 55km未満</t>
        </is>
      </c>
      <c r="C11" s="11" t="n">
        <v>32300</v>
      </c>
      <c r="D11" s="4" t="inlineStr"/>
    </row>
    <row r="12" ht="22" customHeight="1">
      <c r="A12" s="10" t="n">
        <v>55</v>
      </c>
      <c r="B12" s="4" t="inlineStr">
        <is>
          <t>55km以上 65km未満</t>
        </is>
      </c>
      <c r="C12" s="11" t="n">
        <v>38700</v>
      </c>
      <c r="D12" s="4" t="inlineStr"/>
    </row>
    <row r="13" ht="22" customHeight="1">
      <c r="A13" s="10" t="n">
        <v>65</v>
      </c>
      <c r="B13" s="4" t="inlineStr">
        <is>
          <t>65km以上 75km未満</t>
        </is>
      </c>
      <c r="C13" s="11" t="n">
        <v>45700</v>
      </c>
      <c r="D13" s="4" t="inlineStr"/>
    </row>
    <row r="14" ht="22" customHeight="1">
      <c r="A14" s="10" t="n">
        <v>75</v>
      </c>
      <c r="B14" s="4" t="inlineStr">
        <is>
          <t>75km以上 85km未満</t>
        </is>
      </c>
      <c r="C14" s="11" t="n">
        <v>52700</v>
      </c>
      <c r="D14" s="4" t="inlineStr"/>
    </row>
    <row r="15" ht="22" customHeight="1">
      <c r="A15" s="10" t="n">
        <v>85</v>
      </c>
      <c r="B15" s="4" t="inlineStr">
        <is>
          <t>85km以上 95km未満</t>
        </is>
      </c>
      <c r="C15" s="11" t="n">
        <v>59600</v>
      </c>
      <c r="D15" s="4" t="inlineStr"/>
    </row>
    <row r="16" ht="22" customHeight="1">
      <c r="A16" s="10" t="n">
        <v>95</v>
      </c>
      <c r="B16" s="4" t="inlineStr">
        <is>
          <t>95km以上</t>
        </is>
      </c>
      <c r="C16" s="11" t="n">
        <v>66400</v>
      </c>
      <c r="D16" s="4" t="inlineStr"/>
    </row>
    <row r="18">
      <c r="A18" s="2" t="inlineStr">
        <is>
          <t>交通機関や有料道路を使う場合、駐車場の料金については別の定めがあります。この表は自動車で通う人の区分だけです。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2" customWidth="1" min="7" max="7"/>
    <col width="12" customWidth="1" min="8" max="8"/>
  </cols>
  <sheetData>
    <row r="1">
      <c r="A1" s="1" t="inlineStr">
        <is>
          <t>月ごとの控え（月初と月末のオドメーターと、その月の給油から出す）</t>
        </is>
      </c>
    </row>
    <row r="2">
      <c r="A2" s="2" t="inlineStr">
        <is>
          <t>青い文字の列に書き込んでください。走行距離・燃費・1kmあたりは自動で出ます。燃費は「その月の走行距離 ÷ その月の給油量」なので、満タン法の値とは少しずれます。</t>
        </is>
      </c>
    </row>
    <row r="4" ht="26" customHeight="1">
      <c r="A4" s="3" t="inlineStr">
        <is>
          <t>月</t>
        </is>
      </c>
      <c r="B4" s="3" t="inlineStr">
        <is>
          <t>月初のオドメーター（km）</t>
        </is>
      </c>
      <c r="C4" s="3" t="inlineStr">
        <is>
          <t>月末のオドメーター（km）</t>
        </is>
      </c>
      <c r="D4" s="3" t="inlineStr">
        <is>
          <t>走行距離（km）</t>
        </is>
      </c>
      <c r="E4" s="3" t="inlineStr">
        <is>
          <t>給油量の合計（L）</t>
        </is>
      </c>
      <c r="F4" s="3" t="inlineStr">
        <is>
          <t>給油金額の合計（円）</t>
        </is>
      </c>
      <c r="G4" s="3" t="inlineStr">
        <is>
          <t>燃費（km/L）</t>
        </is>
      </c>
      <c r="H4" s="3" t="inlineStr">
        <is>
          <t>1kmあたり（円）</t>
        </is>
      </c>
    </row>
    <row r="5" ht="22" customHeight="1">
      <c r="A5" s="12" t="inlineStr">
        <is>
          <t>1月</t>
        </is>
      </c>
      <c r="B5" s="13" t="n"/>
      <c r="C5" s="13" t="n"/>
      <c r="D5" s="14">
        <f>IF(AND(B5&lt;&gt;"",C5&lt;&gt;""),C5-B5,"")</f>
        <v/>
      </c>
      <c r="E5" s="13" t="n"/>
      <c r="F5" s="13" t="n"/>
      <c r="G5" s="15">
        <f>IF(AND(D5&lt;&gt;"",E5&gt;0),ROUND(D5/E5,1),"")</f>
        <v/>
      </c>
      <c r="H5" s="15">
        <f>IF(AND(D5&lt;&gt;"",D5&gt;0,F5&lt;&gt;""),ROUND(F5/D5,1),"")</f>
        <v/>
      </c>
    </row>
    <row r="6" ht="22" customHeight="1">
      <c r="A6" s="12" t="inlineStr">
        <is>
          <t>2月</t>
        </is>
      </c>
      <c r="B6" s="13" t="n"/>
      <c r="C6" s="13" t="n"/>
      <c r="D6" s="14">
        <f>IF(AND(B6&lt;&gt;"",C6&lt;&gt;""),C6-B6,"")</f>
        <v/>
      </c>
      <c r="E6" s="13" t="n"/>
      <c r="F6" s="13" t="n"/>
      <c r="G6" s="15">
        <f>IF(AND(D6&lt;&gt;"",E6&gt;0),ROUND(D6/E6,1),"")</f>
        <v/>
      </c>
      <c r="H6" s="15">
        <f>IF(AND(D6&lt;&gt;"",D6&gt;0,F6&lt;&gt;""),ROUND(F6/D6,1),"")</f>
        <v/>
      </c>
    </row>
    <row r="7" ht="22" customHeight="1">
      <c r="A7" s="12" t="inlineStr">
        <is>
          <t>3月</t>
        </is>
      </c>
      <c r="B7" s="13" t="n"/>
      <c r="C7" s="13" t="n"/>
      <c r="D7" s="14">
        <f>IF(AND(B7&lt;&gt;"",C7&lt;&gt;""),C7-B7,"")</f>
        <v/>
      </c>
      <c r="E7" s="13" t="n"/>
      <c r="F7" s="13" t="n"/>
      <c r="G7" s="15">
        <f>IF(AND(D7&lt;&gt;"",E7&gt;0),ROUND(D7/E7,1),"")</f>
        <v/>
      </c>
      <c r="H7" s="15">
        <f>IF(AND(D7&lt;&gt;"",D7&gt;0,F7&lt;&gt;""),ROUND(F7/D7,1),"")</f>
        <v/>
      </c>
    </row>
    <row r="8" ht="22" customHeight="1">
      <c r="A8" s="12" t="inlineStr">
        <is>
          <t>4月</t>
        </is>
      </c>
      <c r="B8" s="13" t="n"/>
      <c r="C8" s="13" t="n"/>
      <c r="D8" s="14">
        <f>IF(AND(B8&lt;&gt;"",C8&lt;&gt;""),C8-B8,"")</f>
        <v/>
      </c>
      <c r="E8" s="13" t="n"/>
      <c r="F8" s="13" t="n"/>
      <c r="G8" s="15">
        <f>IF(AND(D8&lt;&gt;"",E8&gt;0),ROUND(D8/E8,1),"")</f>
        <v/>
      </c>
      <c r="H8" s="15">
        <f>IF(AND(D8&lt;&gt;"",D8&gt;0,F8&lt;&gt;""),ROUND(F8/D8,1),"")</f>
        <v/>
      </c>
    </row>
    <row r="9" ht="22" customHeight="1">
      <c r="A9" s="12" t="inlineStr">
        <is>
          <t>5月</t>
        </is>
      </c>
      <c r="B9" s="13" t="n"/>
      <c r="C9" s="13" t="n"/>
      <c r="D9" s="14">
        <f>IF(AND(B9&lt;&gt;"",C9&lt;&gt;""),C9-B9,"")</f>
        <v/>
      </c>
      <c r="E9" s="13" t="n"/>
      <c r="F9" s="13" t="n"/>
      <c r="G9" s="15">
        <f>IF(AND(D9&lt;&gt;"",E9&gt;0),ROUND(D9/E9,1),"")</f>
        <v/>
      </c>
      <c r="H9" s="15">
        <f>IF(AND(D9&lt;&gt;"",D9&gt;0,F9&lt;&gt;""),ROUND(F9/D9,1),"")</f>
        <v/>
      </c>
    </row>
    <row r="10" ht="22" customHeight="1">
      <c r="A10" s="12" t="inlineStr">
        <is>
          <t>6月</t>
        </is>
      </c>
      <c r="B10" s="13" t="n"/>
      <c r="C10" s="13" t="n"/>
      <c r="D10" s="14">
        <f>IF(AND(B10&lt;&gt;"",C10&lt;&gt;""),C10-B10,"")</f>
        <v/>
      </c>
      <c r="E10" s="13" t="n"/>
      <c r="F10" s="13" t="n"/>
      <c r="G10" s="15">
        <f>IF(AND(D10&lt;&gt;"",E10&gt;0),ROUND(D10/E10,1),"")</f>
        <v/>
      </c>
      <c r="H10" s="15">
        <f>IF(AND(D10&lt;&gt;"",D10&gt;0,F10&lt;&gt;""),ROUND(F10/D10,1),"")</f>
        <v/>
      </c>
    </row>
    <row r="11" ht="22" customHeight="1">
      <c r="A11" s="12" t="inlineStr">
        <is>
          <t>7月</t>
        </is>
      </c>
      <c r="B11" s="13" t="n"/>
      <c r="C11" s="13" t="n"/>
      <c r="D11" s="14">
        <f>IF(AND(B11&lt;&gt;"",C11&lt;&gt;""),C11-B11,"")</f>
        <v/>
      </c>
      <c r="E11" s="13" t="n"/>
      <c r="F11" s="13" t="n"/>
      <c r="G11" s="15">
        <f>IF(AND(D11&lt;&gt;"",E11&gt;0),ROUND(D11/E11,1),"")</f>
        <v/>
      </c>
      <c r="H11" s="15">
        <f>IF(AND(D11&lt;&gt;"",D11&gt;0,F11&lt;&gt;""),ROUND(F11/D11,1),"")</f>
        <v/>
      </c>
    </row>
    <row r="12" ht="22" customHeight="1">
      <c r="A12" s="12" t="inlineStr">
        <is>
          <t>8月</t>
        </is>
      </c>
      <c r="B12" s="13" t="n"/>
      <c r="C12" s="13" t="n"/>
      <c r="D12" s="14">
        <f>IF(AND(B12&lt;&gt;"",C12&lt;&gt;""),C12-B12,"")</f>
        <v/>
      </c>
      <c r="E12" s="13" t="n"/>
      <c r="F12" s="13" t="n"/>
      <c r="G12" s="15">
        <f>IF(AND(D12&lt;&gt;"",E12&gt;0),ROUND(D12/E12,1),"")</f>
        <v/>
      </c>
      <c r="H12" s="15">
        <f>IF(AND(D12&lt;&gt;"",D12&gt;0,F12&lt;&gt;""),ROUND(F12/D12,1),"")</f>
        <v/>
      </c>
    </row>
    <row r="13" ht="22" customHeight="1">
      <c r="A13" s="12" t="inlineStr">
        <is>
          <t>9月</t>
        </is>
      </c>
      <c r="B13" s="13" t="n"/>
      <c r="C13" s="13" t="n"/>
      <c r="D13" s="14">
        <f>IF(AND(B13&lt;&gt;"",C13&lt;&gt;""),C13-B13,"")</f>
        <v/>
      </c>
      <c r="E13" s="13" t="n"/>
      <c r="F13" s="13" t="n"/>
      <c r="G13" s="15">
        <f>IF(AND(D13&lt;&gt;"",E13&gt;0),ROUND(D13/E13,1),"")</f>
        <v/>
      </c>
      <c r="H13" s="15">
        <f>IF(AND(D13&lt;&gt;"",D13&gt;0,F13&lt;&gt;""),ROUND(F13/D13,1),"")</f>
        <v/>
      </c>
    </row>
    <row r="14" ht="22" customHeight="1">
      <c r="A14" s="12" t="inlineStr">
        <is>
          <t>10月</t>
        </is>
      </c>
      <c r="B14" s="13" t="n"/>
      <c r="C14" s="13" t="n"/>
      <c r="D14" s="14">
        <f>IF(AND(B14&lt;&gt;"",C14&lt;&gt;""),C14-B14,"")</f>
        <v/>
      </c>
      <c r="E14" s="13" t="n"/>
      <c r="F14" s="13" t="n"/>
      <c r="G14" s="15">
        <f>IF(AND(D14&lt;&gt;"",E14&gt;0),ROUND(D14/E14,1),"")</f>
        <v/>
      </c>
      <c r="H14" s="15">
        <f>IF(AND(D14&lt;&gt;"",D14&gt;0,F14&lt;&gt;""),ROUND(F14/D14,1),"")</f>
        <v/>
      </c>
    </row>
    <row r="15" ht="22" customHeight="1">
      <c r="A15" s="12" t="inlineStr">
        <is>
          <t>11月</t>
        </is>
      </c>
      <c r="B15" s="13" t="n"/>
      <c r="C15" s="13" t="n"/>
      <c r="D15" s="14">
        <f>IF(AND(B15&lt;&gt;"",C15&lt;&gt;""),C15-B15,"")</f>
        <v/>
      </c>
      <c r="E15" s="13" t="n"/>
      <c r="F15" s="13" t="n"/>
      <c r="G15" s="15">
        <f>IF(AND(D15&lt;&gt;"",E15&gt;0),ROUND(D15/E15,1),"")</f>
        <v/>
      </c>
      <c r="H15" s="15">
        <f>IF(AND(D15&lt;&gt;"",D15&gt;0,F15&lt;&gt;""),ROUND(F15/D15,1),"")</f>
        <v/>
      </c>
    </row>
    <row r="16" ht="22" customHeight="1">
      <c r="A16" s="12" t="inlineStr">
        <is>
          <t>12月</t>
        </is>
      </c>
      <c r="B16" s="13" t="n"/>
      <c r="C16" s="13" t="n"/>
      <c r="D16" s="14">
        <f>IF(AND(B16&lt;&gt;"",C16&lt;&gt;""),C16-B16,"")</f>
        <v/>
      </c>
      <c r="E16" s="13" t="n"/>
      <c r="F16" s="13" t="n"/>
      <c r="G16" s="15">
        <f>IF(AND(D16&lt;&gt;"",E16&gt;0),ROUND(D16/E16,1),"")</f>
        <v/>
      </c>
      <c r="H16" s="15">
        <f>IF(AND(D16&lt;&gt;"",D16&gt;0,F16&lt;&gt;""),ROUND(F16/D16,1),"")</f>
        <v/>
      </c>
    </row>
    <row r="17">
      <c r="A17" s="16" t="inlineStr">
        <is>
          <t>年の合計</t>
        </is>
      </c>
      <c r="B17" s="17" t="n"/>
      <c r="C17" s="17" t="n"/>
      <c r="D17" s="18">
        <f>SUM(D5:D16)</f>
        <v/>
      </c>
      <c r="E17" s="18">
        <f>SUM(E5:E16)</f>
        <v/>
      </c>
      <c r="F17" s="18">
        <f>SUM(F5:F16)</f>
        <v/>
      </c>
      <c r="G17" s="17" t="n"/>
      <c r="H17" s="1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7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ガソリン代の月額計算シートの使い方</t>
        </is>
      </c>
    </row>
    <row r="3">
      <c r="A3" s="19" t="inlineStr">
        <is>
          <t>このシートは GarageLog（https://garagelog.jp）が作った計算用の表です。法律で決まった様式ではありません。</t>
        </is>
      </c>
    </row>
    <row r="4">
      <c r="A4" s="19" t="inlineStr"/>
    </row>
    <row r="5">
      <c r="A5" s="19" t="inlineStr">
        <is>
          <t>式：月のガソリン代 ＝ 月の走行距離（km）÷ 燃費（km/L）× ガソリンの単価（円/L）。年額は × 12、1kmあたりは 単価 ÷ 燃費。</t>
        </is>
      </c>
    </row>
    <row r="6">
      <c r="A6" s="19" t="inlineStr"/>
    </row>
    <row r="7">
      <c r="A7" s="20" t="inlineStr">
        <is>
          <t>使い方：</t>
        </is>
      </c>
    </row>
    <row r="8">
      <c r="A8" s="19" t="inlineStr">
        <is>
          <t>① 「月のガソリン代」シートの青い文字のセルに、通勤の片道の距離・出勤日数・通勤以外の走行距離・燃費・単価を入れる。</t>
        </is>
      </c>
    </row>
    <row r="9">
      <c r="A9" s="19" t="inlineStr">
        <is>
          <t>② 月額・年額・1kmあたり・通勤分・非課税限度額が自動で出る。</t>
        </is>
      </c>
    </row>
    <row r="10">
      <c r="A10" s="19" t="inlineStr">
        <is>
          <t>③ 燃費が分からないときは、満タンにした日のオドメーターと次に満タンにした日のオドメーターの差を、2回目の給油量で割る（満タン法）。</t>
        </is>
      </c>
    </row>
    <row r="11">
      <c r="A11" s="19" t="inlineStr">
        <is>
          <t xml:space="preserve">   まだ給油していないなら、国土交通省「自動車の燃費性能に関する公表」のメーカー別一覧（WLTCモード）の値を仮に置く。実燃費はそれより低くなりやすい。</t>
        </is>
      </c>
    </row>
    <row r="12">
      <c r="A12" s="19" t="inlineStr">
        <is>
          <t>④ 「月ごとの控え」シートに、月初と月末のオドメーターと、その月の給油量・給油金額を入れると、月ごとの走行距離・燃費・1kmあたりが出る。</t>
        </is>
      </c>
    </row>
    <row r="13">
      <c r="A13" s="19" t="inlineStr"/>
    </row>
    <row r="14">
      <c r="A14" s="20" t="inlineStr">
        <is>
          <t>通勤手当の非課税限度額について：</t>
        </is>
      </c>
    </row>
    <row r="15">
      <c r="A15" s="19" t="inlineStr">
        <is>
          <t xml:space="preserve">   所得税法施行令 第20条の2 第1項第2号が、自動車などで通勤する人の通勤手当について、片道の通勤距離の区分ごとに1か月当たりの非課税限度額を定めている。</t>
        </is>
      </c>
    </row>
    <row r="16">
      <c r="A16" s="19" t="inlineStr">
        <is>
          <t xml:space="preserve">   これは所得税がかからない上限で、会社が通勤手当をいくら払うかは会社の規程で決まる。限度額を超えて支給された分は給与として課税される。</t>
        </is>
      </c>
    </row>
    <row r="17">
      <c r="A17" s="19" t="inlineStr">
        <is>
          <t xml:space="preserve">   電車やバスなど交通機関を使う場合、有料道路を使う場合、駐車場の料金については別の定めがある。</t>
        </is>
      </c>
    </row>
    <row r="18">
      <c r="A18" s="19" t="inlineStr"/>
    </row>
    <row r="19">
      <c r="A19" s="20" t="inlineStr">
        <is>
          <t>出典（2026年10月29日確認）：</t>
        </is>
      </c>
    </row>
    <row r="20">
      <c r="A20" s="19" t="inlineStr">
        <is>
          <t xml:space="preserve">   e-Gov 法令検索 所得税法施行令 https://laws.e-gov.go.jp/law/340CO0000000096</t>
        </is>
      </c>
    </row>
    <row r="21">
      <c r="A21" s="19" t="inlineStr">
        <is>
          <t xml:space="preserve">   国土交通省 自動車の燃費性能に関する公表（令和8年10月1日現在） https://www.mlit.go.jp/jidosha/jidosha_fr10_000013.html</t>
        </is>
      </c>
    </row>
    <row r="22">
      <c r="A22" s="19" t="inlineStr">
        <is>
          <t xml:space="preserve">   資源エネルギー庁 石油製品価格調査（ガソリンの全国平均の店頭価格・毎週） https://www.enecho.meti.go.jp/statistics/petroleum_and_lpgas/pl007/results.html</t>
        </is>
      </c>
    </row>
    <row r="23">
      <c r="A23" s="19" t="inlineStr"/>
    </row>
    <row r="24">
      <c r="A24" s="19" t="inlineStr">
        <is>
          <t>解説記事: https://garagelog.jp/guide/monthly-gasoline-cost</t>
        </is>
      </c>
    </row>
    <row r="25">
      <c r="A25" s="19" t="inlineStr">
        <is>
          <t>GarageLog: https://garagelog.jp</t>
        </is>
      </c>
    </row>
    <row r="26">
      <c r="A26" s="19" t="inlineStr"/>
    </row>
    <row r="27">
      <c r="A27" s="19" t="inlineStr">
        <is>
          <t>このテンプレートは自由に複製・改変して使えます（再配布は元の配布元を示してください）。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2026-10-29T05:00:16Z</dcterms:created>
  <dcterms:modified xsi:type="dcterms:W3CDTF">2026-10-29T05:00:16Z</dcterms:modified>
</cp:coreProperties>
</file>